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Анализ 2018-2019" sheetId="1" r:id="rId1"/>
    <sheet name="2019год" sheetId="4" r:id="rId2"/>
    <sheet name="Январь" sheetId="2" r:id="rId3"/>
    <sheet name="Март" sheetId="3" r:id="rId4"/>
  </sheets>
  <calcPr calcId="162913"/>
</workbook>
</file>

<file path=xl/calcChain.xml><?xml version="1.0" encoding="utf-8"?>
<calcChain xmlns="http://schemas.openxmlformats.org/spreadsheetml/2006/main">
  <c r="C21" i="1" l="1"/>
  <c r="C29" i="1" l="1"/>
  <c r="C39" i="1"/>
  <c r="C24" i="1"/>
  <c r="C10" i="1"/>
  <c r="C16" i="1" s="1"/>
  <c r="C54" i="1" l="1"/>
  <c r="C56" i="1" s="1"/>
  <c r="C30" i="4"/>
  <c r="C39" i="4" l="1"/>
  <c r="C25" i="4" l="1"/>
  <c r="C11" i="4"/>
  <c r="C18" i="4" s="1"/>
  <c r="C53" i="4" l="1"/>
  <c r="C56" i="4" s="1"/>
  <c r="C17" i="3"/>
  <c r="C12" i="3"/>
  <c r="C3" i="3"/>
  <c r="C16" i="2"/>
  <c r="C11" i="2"/>
  <c r="C2" i="2"/>
</calcChain>
</file>

<file path=xl/sharedStrings.xml><?xml version="1.0" encoding="utf-8"?>
<sst xmlns="http://schemas.openxmlformats.org/spreadsheetml/2006/main" count="130" uniqueCount="89">
  <si>
    <t>Оплата за обучение</t>
  </si>
  <si>
    <t>в т.ч. Гимназия</t>
  </si>
  <si>
    <t xml:space="preserve">           Детский сад</t>
  </si>
  <si>
    <t>Субсидия местного бюджета</t>
  </si>
  <si>
    <t>Субсидия краевого бюджета</t>
  </si>
  <si>
    <t xml:space="preserve">Статьи расхода </t>
  </si>
  <si>
    <t>Аренда имущества</t>
  </si>
  <si>
    <t>Аренда земли</t>
  </si>
  <si>
    <t>в т.ч. Водоканал</t>
  </si>
  <si>
    <t>Ставропольэнергосбыт</t>
  </si>
  <si>
    <t>Теплосеть</t>
  </si>
  <si>
    <t xml:space="preserve">Связь, интернет </t>
  </si>
  <si>
    <t>Всего расход</t>
  </si>
  <si>
    <t>Финансовый результат</t>
  </si>
  <si>
    <t>Остаток ден.средств</t>
  </si>
  <si>
    <t>Март</t>
  </si>
  <si>
    <t xml:space="preserve">Продукты питания </t>
  </si>
  <si>
    <t>Банковское обслуживание</t>
  </si>
  <si>
    <t>Реклама</t>
  </si>
  <si>
    <t>Строительные материалы</t>
  </si>
  <si>
    <t>Канцелярские товары</t>
  </si>
  <si>
    <t>Хозяйственные товары</t>
  </si>
  <si>
    <t>ТО и ТР офисного оборудования</t>
  </si>
  <si>
    <t>ТО и ТР</t>
  </si>
  <si>
    <t>Перетяжка диванов (71сч)</t>
  </si>
  <si>
    <t xml:space="preserve">ЦСМ - поверка весов </t>
  </si>
  <si>
    <t>ИП Устинов - ремонт компьютеров</t>
  </si>
  <si>
    <t>ИП Ткачук - обновление 1С</t>
  </si>
  <si>
    <t>ИП Саитбаталов - настр.видеокам</t>
  </si>
  <si>
    <t>ИП Ляховенко - лицензия 1С на год</t>
  </si>
  <si>
    <t>Представит. Расходы</t>
  </si>
  <si>
    <t>АО-заправка картриджей</t>
  </si>
  <si>
    <t>АО - Украшение здания</t>
  </si>
  <si>
    <t>ООО Астра - торты</t>
  </si>
  <si>
    <t>Эмблема гимназии</t>
  </si>
  <si>
    <t>Бейджики</t>
  </si>
  <si>
    <t>ТО и ТР здания и террит.</t>
  </si>
  <si>
    <t>АО</t>
  </si>
  <si>
    <t>Эко-сити</t>
  </si>
  <si>
    <t xml:space="preserve">Прочие расходы </t>
  </si>
  <si>
    <t>Возврат Гвозденко /ушли из д/с</t>
  </si>
  <si>
    <t>Энергострой ООО / обслуж. пожарн.сигнализ.</t>
  </si>
  <si>
    <t>Центр гигиены и эпид. / смывы</t>
  </si>
  <si>
    <t>Кевлар ООО / тревожная кнопка</t>
  </si>
  <si>
    <t>Регион-ресурс ООО / утилиз.ртут.ламп</t>
  </si>
  <si>
    <t>Орг.техника, оборудование</t>
  </si>
  <si>
    <t>Микст ООО / дизинсекция</t>
  </si>
  <si>
    <t>Печать фотографий</t>
  </si>
  <si>
    <t>ТО офисного оборудования</t>
  </si>
  <si>
    <t>ИП Ткачук / 1С</t>
  </si>
  <si>
    <t xml:space="preserve">Связь </t>
  </si>
  <si>
    <t>Заправка картриджа / АО</t>
  </si>
  <si>
    <t>Сеть ООО / интернет</t>
  </si>
  <si>
    <t>Ростелеком / телефон</t>
  </si>
  <si>
    <t>Почтовые расходы / АО</t>
  </si>
  <si>
    <t>Учебники, раздаточный материал</t>
  </si>
  <si>
    <t>Лицензии и программы</t>
  </si>
  <si>
    <t>Обслуживание пожарной сигнализации</t>
  </si>
  <si>
    <t>Транспортные расходы</t>
  </si>
  <si>
    <t>Оборудование для кухни</t>
  </si>
  <si>
    <t>Вода питьевая для куллеров</t>
  </si>
  <si>
    <t>Заработная плата сотрудников</t>
  </si>
  <si>
    <t>Начисления на выплаты по оплате труда</t>
  </si>
  <si>
    <t>Материалы:</t>
  </si>
  <si>
    <t>Коммунальные платежи:</t>
  </si>
  <si>
    <t>Учебная техника для классов</t>
  </si>
  <si>
    <t>Услуги сторонних организаций</t>
  </si>
  <si>
    <t>Разработка и согласование паспортов безопасности, доступности, и пр. нормативной документации</t>
  </si>
  <si>
    <t>Обучение сотрудников</t>
  </si>
  <si>
    <t>Охрана гимназии</t>
  </si>
  <si>
    <t>Медосмотр сотрудников</t>
  </si>
  <si>
    <t>Степендии отличникам</t>
  </si>
  <si>
    <t xml:space="preserve">            Частное общеобразовательное учреждение гимназия "ЛИК-Успех"</t>
  </si>
  <si>
    <t xml:space="preserve">Отчет о поступлении и расходовании финансовых средств, </t>
  </si>
  <si>
    <t>полученных в счет оплаты за предоставляеме платные образовательные услуги</t>
  </si>
  <si>
    <t>Добровольное пожертвование</t>
  </si>
  <si>
    <t>Прочии доходы</t>
  </si>
  <si>
    <t xml:space="preserve">                                                   с 01.01.2019г по 31.12.2019г.</t>
  </si>
  <si>
    <t>Остаток денежных средств на 01.01.2019 год</t>
  </si>
  <si>
    <t>Учебники, раздаточный материал, игровой материал</t>
  </si>
  <si>
    <t>ТО и ТР офисного оборудования, обслуживание офисных программ</t>
  </si>
  <si>
    <t>ТО и ТР здания и территории</t>
  </si>
  <si>
    <t>Прочие расходы</t>
  </si>
  <si>
    <t>Пошив формы для сотрудников</t>
  </si>
  <si>
    <t xml:space="preserve">                                                                 ПЛАН </t>
  </si>
  <si>
    <t xml:space="preserve"> поступлении и расходовании финансовых средств, </t>
  </si>
  <si>
    <t xml:space="preserve">                                                           на 2021 год</t>
  </si>
  <si>
    <t>2021 год</t>
  </si>
  <si>
    <t xml:space="preserve">в т.ч. Гимназия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</si>
</sst>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1" fontId="6" fillId="0" borderId="0" xfId="2" applyNumberFormat="1" applyFont="1" applyFill="1" applyBorder="1" applyAlignment="1">
      <alignment horizontal="left" vertical="top" wrapText="1" indent="1"/>
    </xf>
    <xf numFmtId="4" fontId="6" fillId="0" borderId="0" xfId="2" applyNumberFormat="1" applyFont="1" applyFill="1" applyBorder="1" applyAlignment="1">
      <alignment horizontal="right" vertical="top" wrapText="1"/>
    </xf>
    <xf numFmtId="0" fontId="7" fillId="0" borderId="0" xfId="1" applyNumberFormat="1" applyFont="1" applyFill="1" applyBorder="1" applyAlignment="1">
      <alignment horizontal="left" vertical="top" wrapText="1" indent="2"/>
    </xf>
    <xf numFmtId="4" fontId="7" fillId="0" borderId="0" xfId="1" applyNumberFormat="1" applyFont="1" applyFill="1" applyBorder="1" applyAlignment="1">
      <alignment horizontal="right" vertical="top" wrapText="1"/>
    </xf>
    <xf numFmtId="0" fontId="6" fillId="0" borderId="0" xfId="2" applyNumberFormat="1" applyFont="1" applyFill="1" applyBorder="1" applyAlignment="1">
      <alignment horizontal="left" vertical="top" wrapText="1" indent="2"/>
    </xf>
    <xf numFmtId="0" fontId="7" fillId="0" borderId="0" xfId="2" applyNumberFormat="1" applyFont="1" applyFill="1" applyBorder="1" applyAlignment="1">
      <alignment horizontal="left" vertical="top" wrapText="1" indent="3"/>
    </xf>
    <xf numFmtId="4" fontId="7" fillId="0" borderId="0" xfId="2" applyNumberFormat="1" applyFont="1" applyFill="1" applyBorder="1" applyAlignment="1">
      <alignment horizontal="right" vertical="top" wrapText="1"/>
    </xf>
    <xf numFmtId="2" fontId="7" fillId="0" borderId="0" xfId="2" applyNumberFormat="1" applyFont="1" applyFill="1" applyBorder="1" applyAlignment="1">
      <alignment horizontal="right" vertical="top" wrapText="1"/>
    </xf>
    <xf numFmtId="2" fontId="7" fillId="0" borderId="0" xfId="1" applyNumberFormat="1" applyFont="1" applyFill="1" applyBorder="1" applyAlignment="1">
      <alignment horizontal="right" vertical="top" wrapText="1"/>
    </xf>
    <xf numFmtId="0" fontId="7" fillId="0" borderId="0" xfId="2" applyNumberFormat="1" applyFont="1" applyFill="1" applyBorder="1" applyAlignment="1">
      <alignment horizontal="left" vertical="top" wrapText="1" indent="5"/>
    </xf>
    <xf numFmtId="0" fontId="7" fillId="0" borderId="0" xfId="2" applyNumberFormat="1" applyFont="1" applyFill="1" applyBorder="1" applyAlignment="1">
      <alignment horizontal="left" vertical="top" wrapText="1" indent="4"/>
    </xf>
    <xf numFmtId="2" fontId="1" fillId="0" borderId="0" xfId="0" applyNumberFormat="1" applyFont="1"/>
    <xf numFmtId="2" fontId="0" fillId="0" borderId="0" xfId="0" applyNumberFormat="1"/>
    <xf numFmtId="0" fontId="0" fillId="0" borderId="2" xfId="0" applyBorder="1"/>
    <xf numFmtId="0" fontId="3" fillId="0" borderId="2" xfId="0" applyFont="1" applyBorder="1"/>
    <xf numFmtId="0" fontId="1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" fillId="0" borderId="2" xfId="0" applyFont="1" applyBorder="1" applyAlignment="1">
      <alignment vertical="center"/>
    </xf>
    <xf numFmtId="0" fontId="13" fillId="0" borderId="2" xfId="0" applyFont="1" applyBorder="1"/>
    <xf numFmtId="0" fontId="4" fillId="0" borderId="2" xfId="0" applyFont="1" applyBorder="1" applyAlignment="1">
      <alignment wrapText="1"/>
    </xf>
    <xf numFmtId="0" fontId="1" fillId="3" borderId="2" xfId="0" applyFont="1" applyFill="1" applyBorder="1"/>
    <xf numFmtId="0" fontId="2" fillId="0" borderId="2" xfId="0" applyFont="1" applyBorder="1"/>
    <xf numFmtId="4" fontId="1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4" fillId="0" borderId="3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Обычный" xfId="0" builtinId="0"/>
    <cellStyle name="Обычный_Лист2" xfId="1"/>
    <cellStyle name="Обычный_Январь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56"/>
  <sheetViews>
    <sheetView tabSelected="1" topLeftCell="A7" workbookViewId="0">
      <selection activeCell="F23" sqref="F23"/>
    </sheetView>
  </sheetViews>
  <sheetFormatPr defaultRowHeight="15" x14ac:dyDescent="0.25"/>
  <cols>
    <col min="1" max="1" width="7.5703125" customWidth="1"/>
    <col min="2" max="2" width="79.140625" customWidth="1"/>
    <col min="3" max="3" width="24.5703125" customWidth="1"/>
  </cols>
  <sheetData>
    <row r="2" spans="2:3" ht="18.75" x14ac:dyDescent="0.3">
      <c r="B2" s="40" t="s">
        <v>72</v>
      </c>
    </row>
    <row r="3" spans="2:3" ht="18.75" x14ac:dyDescent="0.3">
      <c r="B3" s="40"/>
    </row>
    <row r="4" spans="2:3" ht="18.75" x14ac:dyDescent="0.3">
      <c r="B4" s="40" t="s">
        <v>84</v>
      </c>
    </row>
    <row r="5" spans="2:3" ht="18.75" x14ac:dyDescent="0.3">
      <c r="B5" s="55" t="s">
        <v>85</v>
      </c>
    </row>
    <row r="6" spans="2:3" ht="18.75" x14ac:dyDescent="0.3">
      <c r="B6" s="38" t="s">
        <v>74</v>
      </c>
    </row>
    <row r="7" spans="2:3" ht="18.75" x14ac:dyDescent="0.3">
      <c r="B7" s="56" t="s">
        <v>86</v>
      </c>
    </row>
    <row r="9" spans="2:3" ht="23.25" customHeight="1" x14ac:dyDescent="0.25">
      <c r="B9" s="2"/>
      <c r="C9" s="7" t="s">
        <v>87</v>
      </c>
    </row>
    <row r="10" spans="2:3" x14ac:dyDescent="0.25">
      <c r="B10" s="2" t="s">
        <v>0</v>
      </c>
      <c r="C10" s="4">
        <f>C11+C12</f>
        <v>28485000</v>
      </c>
    </row>
    <row r="11" spans="2:3" x14ac:dyDescent="0.25">
      <c r="B11" s="29" t="s">
        <v>88</v>
      </c>
      <c r="C11" s="35">
        <v>19575000</v>
      </c>
    </row>
    <row r="12" spans="2:3" x14ac:dyDescent="0.25">
      <c r="B12" s="29" t="s">
        <v>2</v>
      </c>
      <c r="C12" s="35">
        <v>8910000</v>
      </c>
    </row>
    <row r="13" spans="2:3" x14ac:dyDescent="0.25">
      <c r="B13" s="28" t="s">
        <v>3</v>
      </c>
      <c r="C13" s="4">
        <v>2350266</v>
      </c>
    </row>
    <row r="14" spans="2:3" x14ac:dyDescent="0.25">
      <c r="B14" s="28" t="s">
        <v>4</v>
      </c>
      <c r="C14" s="4">
        <v>5984197</v>
      </c>
    </row>
    <row r="15" spans="2:3" x14ac:dyDescent="0.25">
      <c r="B15" s="28" t="s">
        <v>75</v>
      </c>
      <c r="C15" s="36">
        <v>1600000</v>
      </c>
    </row>
    <row r="16" spans="2:3" x14ac:dyDescent="0.25">
      <c r="B16" s="28"/>
      <c r="C16" s="5">
        <f>C10+C13+C14+C15</f>
        <v>38419463</v>
      </c>
    </row>
    <row r="17" spans="2:3" x14ac:dyDescent="0.25">
      <c r="B17" s="2"/>
      <c r="C17" s="5"/>
    </row>
    <row r="18" spans="2:3" ht="15.75" x14ac:dyDescent="0.25">
      <c r="B18" s="43" t="s">
        <v>5</v>
      </c>
      <c r="C18" s="3"/>
    </row>
    <row r="19" spans="2:3" x14ac:dyDescent="0.25">
      <c r="B19" s="30"/>
      <c r="C19" s="2"/>
    </row>
    <row r="20" spans="2:3" x14ac:dyDescent="0.25">
      <c r="B20" s="31" t="s">
        <v>61</v>
      </c>
      <c r="C20" s="36">
        <v>17500000</v>
      </c>
    </row>
    <row r="21" spans="2:3" x14ac:dyDescent="0.25">
      <c r="B21" s="28" t="s">
        <v>62</v>
      </c>
      <c r="C21" s="36">
        <f>C20*30%</f>
        <v>5250000</v>
      </c>
    </row>
    <row r="22" spans="2:3" x14ac:dyDescent="0.25">
      <c r="B22" s="28" t="s">
        <v>6</v>
      </c>
      <c r="C22" s="36">
        <v>4500000</v>
      </c>
    </row>
    <row r="23" spans="2:3" x14ac:dyDescent="0.25">
      <c r="B23" s="28" t="s">
        <v>7</v>
      </c>
      <c r="C23" s="36">
        <v>200000</v>
      </c>
    </row>
    <row r="24" spans="2:3" x14ac:dyDescent="0.25">
      <c r="B24" s="45" t="s">
        <v>64</v>
      </c>
      <c r="C24" s="47">
        <f t="shared" ref="C24" si="0">C25+C26+C27+C28</f>
        <v>1330000</v>
      </c>
    </row>
    <row r="25" spans="2:3" x14ac:dyDescent="0.25">
      <c r="B25" s="32" t="s">
        <v>8</v>
      </c>
      <c r="C25" s="48">
        <v>50000</v>
      </c>
    </row>
    <row r="26" spans="2:3" x14ac:dyDescent="0.25">
      <c r="B26" s="32" t="s">
        <v>9</v>
      </c>
      <c r="C26" s="48">
        <v>500000</v>
      </c>
    </row>
    <row r="27" spans="2:3" x14ac:dyDescent="0.25">
      <c r="B27" s="32" t="s">
        <v>10</v>
      </c>
      <c r="C27" s="48">
        <v>700000</v>
      </c>
    </row>
    <row r="28" spans="2:3" x14ac:dyDescent="0.25">
      <c r="B28" s="32" t="s">
        <v>38</v>
      </c>
      <c r="C28" s="48">
        <v>80000</v>
      </c>
    </row>
    <row r="29" spans="2:3" x14ac:dyDescent="0.25">
      <c r="B29" s="45" t="s">
        <v>63</v>
      </c>
      <c r="C29" s="47">
        <f>C30+C31+C32+C33+C36+C37+C38+C35+C34</f>
        <v>5720000</v>
      </c>
    </row>
    <row r="30" spans="2:3" x14ac:dyDescent="0.25">
      <c r="B30" s="32" t="s">
        <v>16</v>
      </c>
      <c r="C30" s="48">
        <v>2800000</v>
      </c>
    </row>
    <row r="31" spans="2:3" x14ac:dyDescent="0.25">
      <c r="B31" s="32" t="s">
        <v>20</v>
      </c>
      <c r="C31" s="48">
        <v>200000</v>
      </c>
    </row>
    <row r="32" spans="2:3" x14ac:dyDescent="0.25">
      <c r="B32" s="32" t="s">
        <v>21</v>
      </c>
      <c r="C32" s="48">
        <v>600000</v>
      </c>
    </row>
    <row r="33" spans="2:3" x14ac:dyDescent="0.25">
      <c r="B33" s="32" t="s">
        <v>55</v>
      </c>
      <c r="C33" s="48">
        <v>800000</v>
      </c>
    </row>
    <row r="34" spans="2:3" x14ac:dyDescent="0.25">
      <c r="B34" s="32" t="s">
        <v>65</v>
      </c>
      <c r="C34" s="48">
        <v>500000</v>
      </c>
    </row>
    <row r="35" spans="2:3" x14ac:dyDescent="0.25">
      <c r="B35" s="32" t="s">
        <v>59</v>
      </c>
      <c r="C35" s="48">
        <v>20000</v>
      </c>
    </row>
    <row r="36" spans="2:3" x14ac:dyDescent="0.25">
      <c r="B36" s="32" t="s">
        <v>45</v>
      </c>
      <c r="C36" s="48">
        <v>300000</v>
      </c>
    </row>
    <row r="37" spans="2:3" x14ac:dyDescent="0.25">
      <c r="B37" s="32" t="s">
        <v>56</v>
      </c>
      <c r="C37" s="48">
        <v>200000</v>
      </c>
    </row>
    <row r="38" spans="2:3" ht="16.5" customHeight="1" x14ac:dyDescent="0.25">
      <c r="B38" s="32" t="s">
        <v>19</v>
      </c>
      <c r="C38" s="53">
        <v>300000</v>
      </c>
    </row>
    <row r="39" spans="2:3" x14ac:dyDescent="0.25">
      <c r="B39" s="45" t="s">
        <v>66</v>
      </c>
      <c r="C39" s="47">
        <f>SUM(C40:C52)</f>
        <v>2350000</v>
      </c>
    </row>
    <row r="40" spans="2:3" x14ac:dyDescent="0.25">
      <c r="B40" s="32" t="s">
        <v>11</v>
      </c>
      <c r="C40" s="48">
        <v>150000</v>
      </c>
    </row>
    <row r="41" spans="2:3" x14ac:dyDescent="0.25">
      <c r="B41" s="32" t="s">
        <v>22</v>
      </c>
      <c r="C41" s="48">
        <v>150000</v>
      </c>
    </row>
    <row r="42" spans="2:3" x14ac:dyDescent="0.25">
      <c r="B42" s="32" t="s">
        <v>36</v>
      </c>
      <c r="C42" s="48">
        <v>1000000</v>
      </c>
    </row>
    <row r="43" spans="2:3" x14ac:dyDescent="0.25">
      <c r="B43" s="32" t="s">
        <v>18</v>
      </c>
      <c r="C43" s="48">
        <v>200000</v>
      </c>
    </row>
    <row r="44" spans="2:3" x14ac:dyDescent="0.25">
      <c r="B44" s="32" t="s">
        <v>17</v>
      </c>
      <c r="C44" s="48">
        <v>350000</v>
      </c>
    </row>
    <row r="45" spans="2:3" x14ac:dyDescent="0.25">
      <c r="B45" s="32" t="s">
        <v>83</v>
      </c>
      <c r="C45" s="2"/>
    </row>
    <row r="46" spans="2:3" x14ac:dyDescent="0.25">
      <c r="B46" s="32" t="s">
        <v>60</v>
      </c>
      <c r="C46" s="48">
        <v>40000</v>
      </c>
    </row>
    <row r="47" spans="2:3" x14ac:dyDescent="0.25">
      <c r="B47" s="32" t="s">
        <v>58</v>
      </c>
      <c r="C47" s="2"/>
    </row>
    <row r="48" spans="2:3" ht="26.25" x14ac:dyDescent="0.25">
      <c r="B48" s="44" t="s">
        <v>67</v>
      </c>
      <c r="C48" s="48">
        <v>200000</v>
      </c>
    </row>
    <row r="49" spans="2:3" x14ac:dyDescent="0.25">
      <c r="B49" s="32" t="s">
        <v>69</v>
      </c>
      <c r="C49" s="48">
        <v>30000</v>
      </c>
    </row>
    <row r="50" spans="2:3" x14ac:dyDescent="0.25">
      <c r="B50" s="32" t="s">
        <v>68</v>
      </c>
      <c r="C50" s="48">
        <v>50000</v>
      </c>
    </row>
    <row r="51" spans="2:3" x14ac:dyDescent="0.25">
      <c r="B51" s="32" t="s">
        <v>57</v>
      </c>
      <c r="C51" s="50">
        <v>30000</v>
      </c>
    </row>
    <row r="52" spans="2:3" x14ac:dyDescent="0.25">
      <c r="B52" s="32" t="s">
        <v>70</v>
      </c>
      <c r="C52" s="50">
        <v>150000</v>
      </c>
    </row>
    <row r="53" spans="2:3" ht="15.75" customHeight="1" x14ac:dyDescent="0.25">
      <c r="B53" s="31" t="s">
        <v>71</v>
      </c>
      <c r="C53" s="54">
        <v>100000</v>
      </c>
    </row>
    <row r="54" spans="2:3" x14ac:dyDescent="0.25">
      <c r="B54" s="30" t="s">
        <v>12</v>
      </c>
      <c r="C54" s="5">
        <f>C20+C21+C22+C23+C24+C29+C39+C53</f>
        <v>36950000</v>
      </c>
    </row>
    <row r="55" spans="2:3" x14ac:dyDescent="0.25">
      <c r="B55" s="30"/>
      <c r="C55" s="5"/>
    </row>
    <row r="56" spans="2:3" x14ac:dyDescent="0.25">
      <c r="B56" s="34" t="s">
        <v>13</v>
      </c>
      <c r="C56" s="6">
        <f>C16-C54</f>
        <v>1469463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6"/>
  <sheetViews>
    <sheetView workbookViewId="0">
      <selection activeCell="C11" sqref="C11:C53"/>
    </sheetView>
  </sheetViews>
  <sheetFormatPr defaultRowHeight="15" x14ac:dyDescent="0.25"/>
  <cols>
    <col min="2" max="2" width="65.85546875" customWidth="1"/>
    <col min="3" max="3" width="26.140625" customWidth="1"/>
    <col min="4" max="4" width="16.140625" customWidth="1"/>
  </cols>
  <sheetData>
    <row r="1" spans="2:4" ht="18.75" x14ac:dyDescent="0.3">
      <c r="B1" s="40" t="s">
        <v>72</v>
      </c>
      <c r="C1" s="41"/>
    </row>
    <row r="2" spans="2:4" ht="18.75" x14ac:dyDescent="0.3">
      <c r="B2" s="40"/>
      <c r="C2" s="41"/>
    </row>
    <row r="3" spans="2:4" ht="18.75" x14ac:dyDescent="0.3">
      <c r="B3" s="57" t="s">
        <v>73</v>
      </c>
      <c r="C3" s="58"/>
      <c r="D3" s="37"/>
    </row>
    <row r="4" spans="2:4" ht="18.75" x14ac:dyDescent="0.3">
      <c r="B4" s="38" t="s">
        <v>74</v>
      </c>
      <c r="C4" s="39"/>
      <c r="D4" s="37"/>
    </row>
    <row r="5" spans="2:4" ht="18.75" x14ac:dyDescent="0.3">
      <c r="B5" s="38" t="s">
        <v>77</v>
      </c>
      <c r="C5" s="38"/>
      <c r="D5" s="37"/>
    </row>
    <row r="7" spans="2:4" ht="33.75" customHeight="1" x14ac:dyDescent="0.25"/>
    <row r="8" spans="2:4" x14ac:dyDescent="0.25">
      <c r="B8" s="42" t="s">
        <v>78</v>
      </c>
      <c r="C8" s="5">
        <v>6691029.71</v>
      </c>
    </row>
    <row r="9" spans="2:4" x14ac:dyDescent="0.25">
      <c r="B9" s="42"/>
      <c r="C9" s="5"/>
    </row>
    <row r="10" spans="2:4" x14ac:dyDescent="0.25">
      <c r="B10" s="28"/>
      <c r="C10" s="3"/>
    </row>
    <row r="11" spans="2:4" x14ac:dyDescent="0.25">
      <c r="B11" s="28" t="s">
        <v>0</v>
      </c>
      <c r="C11" s="4">
        <f>C12+C13</f>
        <v>22349207.09</v>
      </c>
    </row>
    <row r="12" spans="2:4" x14ac:dyDescent="0.25">
      <c r="B12" s="29" t="s">
        <v>1</v>
      </c>
      <c r="C12" s="35">
        <v>15436519.380000001</v>
      </c>
    </row>
    <row r="13" spans="2:4" x14ac:dyDescent="0.25">
      <c r="B13" s="29" t="s">
        <v>2</v>
      </c>
      <c r="C13" s="35">
        <v>6912687.71</v>
      </c>
    </row>
    <row r="14" spans="2:4" x14ac:dyDescent="0.25">
      <c r="B14" s="28" t="s">
        <v>3</v>
      </c>
      <c r="C14" s="3">
        <v>2316199.69</v>
      </c>
    </row>
    <row r="15" spans="2:4" x14ac:dyDescent="0.25">
      <c r="B15" s="28" t="s">
        <v>4</v>
      </c>
      <c r="C15" s="8">
        <v>5549899</v>
      </c>
    </row>
    <row r="16" spans="2:4" x14ac:dyDescent="0.25">
      <c r="B16" s="28" t="s">
        <v>75</v>
      </c>
      <c r="C16" s="36">
        <v>1144481.3799999999</v>
      </c>
    </row>
    <row r="17" spans="2:3" x14ac:dyDescent="0.25">
      <c r="B17" s="28" t="s">
        <v>76</v>
      </c>
      <c r="C17" s="36">
        <v>302188.5</v>
      </c>
    </row>
    <row r="18" spans="2:3" x14ac:dyDescent="0.25">
      <c r="B18" s="28"/>
      <c r="C18" s="5">
        <f>C11+C14+C15+C16+C17</f>
        <v>31661975.66</v>
      </c>
    </row>
    <row r="19" spans="2:3" x14ac:dyDescent="0.25">
      <c r="B19" s="28"/>
      <c r="C19" s="5"/>
    </row>
    <row r="20" spans="2:3" ht="15.75" x14ac:dyDescent="0.25">
      <c r="B20" s="43" t="s">
        <v>5</v>
      </c>
      <c r="C20" s="3"/>
    </row>
    <row r="21" spans="2:3" x14ac:dyDescent="0.25">
      <c r="B21" s="31" t="s">
        <v>61</v>
      </c>
      <c r="C21" s="36">
        <v>15409095.92</v>
      </c>
    </row>
    <row r="22" spans="2:3" x14ac:dyDescent="0.25">
      <c r="B22" s="28" t="s">
        <v>62</v>
      </c>
      <c r="C22" s="36">
        <v>4610769.49</v>
      </c>
    </row>
    <row r="23" spans="2:3" x14ac:dyDescent="0.25">
      <c r="B23" s="28" t="s">
        <v>6</v>
      </c>
      <c r="C23" s="36">
        <v>4500000</v>
      </c>
    </row>
    <row r="24" spans="2:3" x14ac:dyDescent="0.25">
      <c r="B24" s="28" t="s">
        <v>7</v>
      </c>
      <c r="C24" s="36">
        <v>108085.6</v>
      </c>
    </row>
    <row r="25" spans="2:3" x14ac:dyDescent="0.25">
      <c r="B25" s="45" t="s">
        <v>64</v>
      </c>
      <c r="C25" s="47">
        <f t="shared" ref="C25" si="0">C26+C27+C28+C29</f>
        <v>1240070.1000000001</v>
      </c>
    </row>
    <row r="26" spans="2:3" x14ac:dyDescent="0.25">
      <c r="B26" s="32" t="s">
        <v>8</v>
      </c>
      <c r="C26" s="48">
        <v>30860.94</v>
      </c>
    </row>
    <row r="27" spans="2:3" x14ac:dyDescent="0.25">
      <c r="B27" s="32" t="s">
        <v>9</v>
      </c>
      <c r="C27" s="48">
        <v>562865.92000000004</v>
      </c>
    </row>
    <row r="28" spans="2:3" x14ac:dyDescent="0.25">
      <c r="B28" s="32" t="s">
        <v>10</v>
      </c>
      <c r="C28" s="48">
        <v>577192.87</v>
      </c>
    </row>
    <row r="29" spans="2:3" x14ac:dyDescent="0.25">
      <c r="B29" s="32" t="s">
        <v>38</v>
      </c>
      <c r="C29" s="48">
        <v>69150.37</v>
      </c>
    </row>
    <row r="30" spans="2:3" x14ac:dyDescent="0.25">
      <c r="B30" s="45" t="s">
        <v>63</v>
      </c>
      <c r="C30" s="47">
        <f>C31+C32+C33+C34+C37+C38+C36+C35</f>
        <v>5389053.7600000007</v>
      </c>
    </row>
    <row r="31" spans="2:3" x14ac:dyDescent="0.25">
      <c r="B31" s="32" t="s">
        <v>16</v>
      </c>
      <c r="C31" s="48">
        <v>2791641.31</v>
      </c>
    </row>
    <row r="32" spans="2:3" x14ac:dyDescent="0.25">
      <c r="B32" s="32" t="s">
        <v>20</v>
      </c>
      <c r="C32" s="48">
        <v>127875.95</v>
      </c>
    </row>
    <row r="33" spans="2:3" x14ac:dyDescent="0.25">
      <c r="B33" s="32" t="s">
        <v>21</v>
      </c>
      <c r="C33" s="48">
        <v>400061.66</v>
      </c>
    </row>
    <row r="34" spans="2:3" x14ac:dyDescent="0.25">
      <c r="B34" s="32" t="s">
        <v>79</v>
      </c>
      <c r="C34" s="48">
        <v>301706</v>
      </c>
    </row>
    <row r="35" spans="2:3" x14ac:dyDescent="0.25">
      <c r="B35" s="32" t="s">
        <v>65</v>
      </c>
      <c r="C35" s="48">
        <v>821272</v>
      </c>
    </row>
    <row r="36" spans="2:3" x14ac:dyDescent="0.25">
      <c r="B36" s="32" t="s">
        <v>59</v>
      </c>
      <c r="C36" s="48">
        <v>73220</v>
      </c>
    </row>
    <row r="37" spans="2:3" x14ac:dyDescent="0.25">
      <c r="B37" s="32" t="s">
        <v>45</v>
      </c>
      <c r="C37" s="48">
        <v>460921.01</v>
      </c>
    </row>
    <row r="38" spans="2:3" x14ac:dyDescent="0.25">
      <c r="B38" s="32" t="s">
        <v>19</v>
      </c>
      <c r="C38" s="48">
        <v>412355.83</v>
      </c>
    </row>
    <row r="39" spans="2:3" x14ac:dyDescent="0.25">
      <c r="B39" s="30" t="s">
        <v>66</v>
      </c>
      <c r="C39" s="49">
        <f>SUM(C40:C50)</f>
        <v>2191382.42</v>
      </c>
    </row>
    <row r="40" spans="2:3" x14ac:dyDescent="0.25">
      <c r="B40" s="32" t="s">
        <v>11</v>
      </c>
      <c r="C40" s="48">
        <v>178333.84</v>
      </c>
    </row>
    <row r="41" spans="2:3" x14ac:dyDescent="0.25">
      <c r="B41" s="32" t="s">
        <v>80</v>
      </c>
      <c r="C41" s="48">
        <v>161004.59</v>
      </c>
    </row>
    <row r="42" spans="2:3" x14ac:dyDescent="0.25">
      <c r="B42" s="32" t="s">
        <v>81</v>
      </c>
      <c r="C42" s="48">
        <v>988507</v>
      </c>
    </row>
    <row r="43" spans="2:3" x14ac:dyDescent="0.25">
      <c r="B43" s="32" t="s">
        <v>18</v>
      </c>
      <c r="C43" s="48">
        <v>261333.92</v>
      </c>
    </row>
    <row r="44" spans="2:3" x14ac:dyDescent="0.25">
      <c r="B44" s="32" t="s">
        <v>17</v>
      </c>
      <c r="C44" s="48">
        <v>275330.28999999998</v>
      </c>
    </row>
    <row r="45" spans="2:3" x14ac:dyDescent="0.25">
      <c r="B45" s="32" t="s">
        <v>60</v>
      </c>
      <c r="C45" s="48">
        <v>64120</v>
      </c>
    </row>
    <row r="46" spans="2:3" ht="31.5" customHeight="1" x14ac:dyDescent="0.25">
      <c r="B46" s="44" t="s">
        <v>67</v>
      </c>
      <c r="C46" s="48">
        <v>38220</v>
      </c>
    </row>
    <row r="47" spans="2:3" x14ac:dyDescent="0.25">
      <c r="B47" s="32" t="s">
        <v>69</v>
      </c>
      <c r="C47" s="48">
        <v>79366.460000000006</v>
      </c>
    </row>
    <row r="48" spans="2:3" x14ac:dyDescent="0.25">
      <c r="B48" s="32" t="s">
        <v>68</v>
      </c>
      <c r="C48" s="48">
        <v>26413.32</v>
      </c>
    </row>
    <row r="49" spans="2:3" x14ac:dyDescent="0.25">
      <c r="B49" s="32" t="s">
        <v>57</v>
      </c>
      <c r="C49" s="50">
        <v>30000</v>
      </c>
    </row>
    <row r="50" spans="2:3" x14ac:dyDescent="0.25">
      <c r="B50" s="32" t="s">
        <v>70</v>
      </c>
      <c r="C50" s="50">
        <v>88753</v>
      </c>
    </row>
    <row r="51" spans="2:3" x14ac:dyDescent="0.25">
      <c r="B51" s="32" t="s">
        <v>82</v>
      </c>
      <c r="C51" s="50"/>
    </row>
    <row r="52" spans="2:3" x14ac:dyDescent="0.25">
      <c r="B52" s="46" t="s">
        <v>71</v>
      </c>
      <c r="C52" s="51">
        <v>51175</v>
      </c>
    </row>
    <row r="53" spans="2:3" x14ac:dyDescent="0.25">
      <c r="B53" s="30" t="s">
        <v>12</v>
      </c>
      <c r="C53" s="5">
        <f>C21+C22+C23+C24+C25+C30+C39+C52</f>
        <v>33499632.290000007</v>
      </c>
    </row>
    <row r="54" spans="2:3" x14ac:dyDescent="0.25">
      <c r="B54" s="30"/>
      <c r="C54" s="52"/>
    </row>
    <row r="55" spans="2:3" x14ac:dyDescent="0.25">
      <c r="B55" s="33" t="s">
        <v>14</v>
      </c>
      <c r="C55" s="4">
        <v>4943574.8499999996</v>
      </c>
    </row>
    <row r="56" spans="2:3" x14ac:dyDescent="0.25">
      <c r="B56" s="34" t="s">
        <v>13</v>
      </c>
      <c r="C56" s="6">
        <f>C18-C53</f>
        <v>-1837656.6300000064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workbookViewId="0">
      <selection activeCell="D11" sqref="D11"/>
    </sheetView>
  </sheetViews>
  <sheetFormatPr defaultRowHeight="15" x14ac:dyDescent="0.25"/>
  <cols>
    <col min="2" max="2" width="33.85546875" customWidth="1"/>
    <col min="3" max="3" width="11.140625" customWidth="1"/>
    <col min="4" max="4" width="12.28515625" customWidth="1"/>
    <col min="5" max="5" width="13.7109375" customWidth="1"/>
    <col min="6" max="6" width="28.5703125" customWidth="1"/>
    <col min="7" max="7" width="15" customWidth="1"/>
    <col min="8" max="8" width="10.42578125" customWidth="1"/>
  </cols>
  <sheetData>
    <row r="1" spans="2:8" x14ac:dyDescent="0.25">
      <c r="B1" s="11"/>
      <c r="C1" s="59"/>
      <c r="D1" s="59"/>
      <c r="E1" s="11"/>
      <c r="F1" s="11"/>
      <c r="G1" s="59"/>
      <c r="H1" s="59"/>
    </row>
    <row r="2" spans="2:8" x14ac:dyDescent="0.25">
      <c r="B2" s="1" t="s">
        <v>23</v>
      </c>
      <c r="C2" s="1">
        <f>C3+C4+C5+C6+C7+C8+C9</f>
        <v>41455.839999999997</v>
      </c>
      <c r="D2" s="12"/>
      <c r="E2" s="11"/>
      <c r="F2" s="11"/>
      <c r="G2" s="12"/>
      <c r="H2" s="12"/>
    </row>
    <row r="3" spans="2:8" x14ac:dyDescent="0.25">
      <c r="B3" t="s">
        <v>24</v>
      </c>
      <c r="C3">
        <v>14000</v>
      </c>
      <c r="D3" s="13"/>
      <c r="E3" s="14"/>
      <c r="F3" s="15"/>
      <c r="G3" s="16"/>
      <c r="H3" s="11"/>
    </row>
    <row r="4" spans="2:8" ht="15" customHeight="1" x14ac:dyDescent="0.25">
      <c r="B4" s="9" t="s">
        <v>25</v>
      </c>
      <c r="C4">
        <v>4642.84</v>
      </c>
      <c r="D4" s="11"/>
      <c r="E4" s="11"/>
      <c r="F4" s="19"/>
      <c r="G4" s="16"/>
      <c r="H4" s="11"/>
    </row>
    <row r="5" spans="2:8" ht="15" customHeight="1" x14ac:dyDescent="0.25">
      <c r="B5" t="s">
        <v>26</v>
      </c>
      <c r="C5">
        <v>3800</v>
      </c>
      <c r="D5" s="11"/>
      <c r="E5" s="11"/>
      <c r="F5" s="20"/>
      <c r="G5" s="21"/>
      <c r="H5" s="11"/>
    </row>
    <row r="6" spans="2:8" ht="15" customHeight="1" x14ac:dyDescent="0.25">
      <c r="B6" t="s">
        <v>27</v>
      </c>
      <c r="C6">
        <v>500</v>
      </c>
      <c r="D6" s="11"/>
      <c r="E6" s="11"/>
      <c r="F6" s="20"/>
      <c r="G6" s="21"/>
      <c r="H6" s="11"/>
    </row>
    <row r="7" spans="2:8" ht="15" customHeight="1" x14ac:dyDescent="0.25">
      <c r="B7" t="s">
        <v>28</v>
      </c>
      <c r="C7">
        <v>4800</v>
      </c>
      <c r="D7" s="18"/>
      <c r="E7" s="11"/>
      <c r="F7" s="20"/>
      <c r="G7" s="21"/>
      <c r="H7" s="11"/>
    </row>
    <row r="8" spans="2:8" ht="15" customHeight="1" x14ac:dyDescent="0.25">
      <c r="B8" t="s">
        <v>29</v>
      </c>
      <c r="C8">
        <v>12528</v>
      </c>
      <c r="D8" s="18"/>
      <c r="E8" s="11"/>
      <c r="F8" s="20"/>
      <c r="G8" s="21"/>
      <c r="H8" s="11"/>
    </row>
    <row r="9" spans="2:8" ht="15" customHeight="1" x14ac:dyDescent="0.25">
      <c r="B9" t="s">
        <v>31</v>
      </c>
      <c r="C9">
        <v>1185</v>
      </c>
      <c r="D9" s="11"/>
      <c r="E9" s="11"/>
      <c r="F9" s="20"/>
      <c r="G9" s="21"/>
      <c r="H9" s="11"/>
    </row>
    <row r="10" spans="2:8" ht="15" customHeight="1" x14ac:dyDescent="0.25">
      <c r="B10" s="10"/>
      <c r="D10" s="11"/>
      <c r="E10" s="11"/>
      <c r="F10" s="20"/>
      <c r="G10" s="21"/>
      <c r="H10" s="11"/>
    </row>
    <row r="11" spans="2:8" ht="15" customHeight="1" x14ac:dyDescent="0.25">
      <c r="B11" s="1" t="s">
        <v>30</v>
      </c>
      <c r="C11" s="1">
        <f>C12+C13+C14</f>
        <v>29398</v>
      </c>
      <c r="D11" s="11"/>
      <c r="E11" s="11"/>
      <c r="F11" s="20"/>
      <c r="G11" s="21"/>
      <c r="H11" s="11"/>
    </row>
    <row r="12" spans="2:8" ht="15" customHeight="1" x14ac:dyDescent="0.25">
      <c r="B12" t="s">
        <v>32</v>
      </c>
      <c r="C12">
        <v>6231</v>
      </c>
      <c r="D12" s="11"/>
      <c r="E12" s="11"/>
      <c r="F12" s="20"/>
      <c r="G12" s="21"/>
      <c r="H12" s="11"/>
    </row>
    <row r="13" spans="2:8" ht="15" customHeight="1" x14ac:dyDescent="0.25">
      <c r="B13" t="s">
        <v>33</v>
      </c>
      <c r="C13">
        <v>17000</v>
      </c>
      <c r="D13" s="11"/>
      <c r="E13" s="11"/>
      <c r="F13" s="20"/>
      <c r="G13" s="21"/>
      <c r="H13" s="11"/>
    </row>
    <row r="14" spans="2:8" ht="15" customHeight="1" x14ac:dyDescent="0.25">
      <c r="B14" t="s">
        <v>37</v>
      </c>
      <c r="C14">
        <v>6167</v>
      </c>
      <c r="D14" s="11"/>
      <c r="E14" s="11"/>
      <c r="F14" s="20"/>
      <c r="G14" s="21"/>
      <c r="H14" s="11"/>
    </row>
    <row r="15" spans="2:8" ht="15" customHeight="1" x14ac:dyDescent="0.25">
      <c r="D15" s="11"/>
      <c r="E15" s="11"/>
      <c r="F15" s="20"/>
      <c r="G15" s="21"/>
      <c r="H15" s="11"/>
    </row>
    <row r="16" spans="2:8" ht="15" customHeight="1" x14ac:dyDescent="0.25">
      <c r="B16" s="1" t="s">
        <v>18</v>
      </c>
      <c r="C16" s="1">
        <f>C17+C18+C19</f>
        <v>18300</v>
      </c>
      <c r="D16" s="11"/>
      <c r="E16" s="11"/>
      <c r="F16" s="20"/>
      <c r="G16" s="21"/>
      <c r="H16" s="11"/>
    </row>
    <row r="17" spans="2:8" ht="15" customHeight="1" x14ac:dyDescent="0.25">
      <c r="B17" t="s">
        <v>34</v>
      </c>
      <c r="C17">
        <v>14420</v>
      </c>
      <c r="D17" s="11"/>
      <c r="E17" s="11"/>
      <c r="F17" s="20"/>
      <c r="G17" s="21"/>
      <c r="H17" s="11"/>
    </row>
    <row r="18" spans="2:8" ht="15" customHeight="1" x14ac:dyDescent="0.25">
      <c r="B18" t="s">
        <v>35</v>
      </c>
      <c r="C18">
        <v>3880</v>
      </c>
      <c r="D18" s="11"/>
      <c r="E18" s="11"/>
      <c r="F18" s="20"/>
      <c r="G18" s="21"/>
      <c r="H18" s="11"/>
    </row>
    <row r="19" spans="2:8" ht="15" customHeight="1" x14ac:dyDescent="0.25">
      <c r="D19" s="11"/>
      <c r="E19" s="11"/>
      <c r="F19" s="20"/>
      <c r="G19" s="21"/>
      <c r="H19" s="11"/>
    </row>
    <row r="20" spans="2:8" ht="15" customHeight="1" x14ac:dyDescent="0.25">
      <c r="B20" s="17"/>
      <c r="C20" s="18"/>
      <c r="D20" s="11"/>
      <c r="E20" s="11"/>
      <c r="F20" s="20"/>
      <c r="G20" s="21"/>
      <c r="H20" s="11"/>
    </row>
    <row r="21" spans="2:8" ht="15" customHeight="1" x14ac:dyDescent="0.25">
      <c r="B21" s="17"/>
      <c r="C21" s="18"/>
      <c r="D21" s="11"/>
      <c r="E21" s="11"/>
      <c r="F21" s="20"/>
      <c r="G21" s="21"/>
      <c r="H21" s="11"/>
    </row>
    <row r="22" spans="2:8" ht="15" customHeight="1" x14ac:dyDescent="0.25">
      <c r="B22" s="17"/>
      <c r="C22" s="18"/>
      <c r="D22" s="11"/>
      <c r="E22" s="11"/>
      <c r="F22" s="20"/>
      <c r="G22" s="21"/>
      <c r="H22" s="11"/>
    </row>
    <row r="23" spans="2:8" ht="15" customHeight="1" x14ac:dyDescent="0.25">
      <c r="B23" s="17"/>
      <c r="C23" s="18"/>
      <c r="D23" s="11"/>
      <c r="E23" s="11"/>
      <c r="F23" s="20"/>
      <c r="G23" s="21"/>
      <c r="H23" s="11"/>
    </row>
    <row r="24" spans="2:8" ht="15" customHeight="1" x14ac:dyDescent="0.25">
      <c r="B24" s="17"/>
      <c r="C24" s="18"/>
      <c r="D24" s="18"/>
      <c r="E24" s="11"/>
      <c r="F24" s="20"/>
      <c r="G24" s="21"/>
      <c r="H24" s="11"/>
    </row>
    <row r="25" spans="2:8" ht="15" customHeight="1" x14ac:dyDescent="0.25">
      <c r="B25" s="17"/>
      <c r="C25" s="18"/>
      <c r="D25" s="11"/>
      <c r="E25" s="11"/>
      <c r="F25" s="20"/>
      <c r="G25" s="21"/>
      <c r="H25" s="11"/>
    </row>
    <row r="26" spans="2:8" ht="15" customHeight="1" x14ac:dyDescent="0.25">
      <c r="B26" s="17"/>
      <c r="C26" s="18"/>
      <c r="D26" s="18"/>
      <c r="E26" s="11"/>
      <c r="F26" s="20"/>
      <c r="G26" s="21"/>
      <c r="H26" s="11"/>
    </row>
    <row r="27" spans="2:8" ht="15" customHeight="1" x14ac:dyDescent="0.25">
      <c r="B27" s="17"/>
      <c r="C27" s="18"/>
      <c r="D27" s="18"/>
      <c r="E27" s="11"/>
      <c r="F27" s="20"/>
      <c r="G27" s="21"/>
      <c r="H27" s="11"/>
    </row>
    <row r="28" spans="2:8" ht="15" customHeight="1" x14ac:dyDescent="0.25">
      <c r="B28" s="17"/>
      <c r="C28" s="18"/>
      <c r="D28" s="18"/>
      <c r="E28" s="11"/>
      <c r="F28" s="20"/>
      <c r="G28" s="21"/>
      <c r="H28" s="11"/>
    </row>
    <row r="29" spans="2:8" ht="15" customHeight="1" x14ac:dyDescent="0.25">
      <c r="B29" s="17"/>
      <c r="C29" s="18"/>
      <c r="D29" s="18"/>
      <c r="E29" s="11"/>
      <c r="F29" s="20"/>
      <c r="G29" s="21"/>
      <c r="H29" s="11"/>
    </row>
    <row r="30" spans="2:8" ht="15" customHeight="1" x14ac:dyDescent="0.25">
      <c r="B30" s="17"/>
      <c r="C30" s="18"/>
      <c r="D30" s="18"/>
      <c r="E30" s="11"/>
      <c r="F30" s="20"/>
      <c r="G30" s="21"/>
      <c r="H30" s="11"/>
    </row>
    <row r="31" spans="2:8" ht="15" customHeight="1" x14ac:dyDescent="0.25">
      <c r="B31" s="17"/>
      <c r="C31" s="18"/>
      <c r="D31" s="18"/>
      <c r="E31" s="11"/>
      <c r="F31" s="20"/>
      <c r="G31" s="21"/>
      <c r="H31" s="11"/>
    </row>
    <row r="32" spans="2:8" ht="15" customHeight="1" x14ac:dyDescent="0.25">
      <c r="B32" s="17"/>
      <c r="C32" s="18"/>
      <c r="D32" s="18"/>
      <c r="E32" s="11"/>
      <c r="F32" s="20"/>
      <c r="G32" s="21"/>
      <c r="H32" s="11"/>
    </row>
    <row r="33" spans="2:8" ht="15" customHeight="1" x14ac:dyDescent="0.25">
      <c r="B33" s="17"/>
      <c r="C33" s="18"/>
      <c r="D33" s="18"/>
      <c r="E33" s="11"/>
      <c r="F33" s="20"/>
      <c r="G33" s="22"/>
      <c r="H33" s="11"/>
    </row>
    <row r="34" spans="2:8" ht="15" customHeight="1" x14ac:dyDescent="0.25">
      <c r="B34" s="17"/>
      <c r="C34" s="18"/>
      <c r="D34" s="11"/>
      <c r="E34" s="11"/>
      <c r="F34" s="20"/>
      <c r="G34" s="21"/>
      <c r="H34" s="11"/>
    </row>
    <row r="35" spans="2:8" ht="15" customHeight="1" x14ac:dyDescent="0.25">
      <c r="B35" s="17"/>
      <c r="C35" s="18"/>
      <c r="D35" s="11"/>
      <c r="E35" s="11"/>
      <c r="F35" s="20"/>
      <c r="G35" s="21"/>
      <c r="H35" s="11"/>
    </row>
    <row r="36" spans="2:8" ht="15" customHeight="1" x14ac:dyDescent="0.25">
      <c r="B36" s="17"/>
      <c r="C36" s="18"/>
      <c r="D36" s="18"/>
      <c r="E36" s="11"/>
      <c r="F36" s="20"/>
      <c r="G36" s="21"/>
      <c r="H36" s="11"/>
    </row>
    <row r="37" spans="2:8" ht="15" customHeight="1" x14ac:dyDescent="0.25">
      <c r="B37" s="17"/>
      <c r="C37" s="18"/>
      <c r="D37" s="11"/>
      <c r="E37" s="11"/>
      <c r="F37" s="20"/>
      <c r="G37" s="21"/>
      <c r="H37" s="11"/>
    </row>
    <row r="38" spans="2:8" ht="15" customHeight="1" x14ac:dyDescent="0.25">
      <c r="B38" s="17"/>
      <c r="C38" s="18"/>
      <c r="D38" s="11"/>
      <c r="E38" s="11"/>
      <c r="F38" s="20"/>
      <c r="G38" s="21"/>
      <c r="H38" s="11"/>
    </row>
    <row r="39" spans="2:8" ht="15" customHeight="1" x14ac:dyDescent="0.25">
      <c r="B39" s="17"/>
      <c r="C39" s="18"/>
      <c r="D39" s="18"/>
      <c r="E39" s="11"/>
      <c r="F39" s="20"/>
      <c r="G39" s="21"/>
      <c r="H39" s="11"/>
    </row>
    <row r="40" spans="2:8" ht="15" customHeight="1" x14ac:dyDescent="0.25">
      <c r="B40" s="17"/>
      <c r="C40" s="18"/>
      <c r="D40" s="11"/>
      <c r="E40" s="11"/>
      <c r="F40" s="20"/>
      <c r="G40" s="21"/>
      <c r="H40" s="11"/>
    </row>
    <row r="41" spans="2:8" ht="15" customHeight="1" x14ac:dyDescent="0.25">
      <c r="B41" s="17"/>
      <c r="C41" s="18"/>
      <c r="D41" s="11"/>
      <c r="E41" s="11"/>
      <c r="F41" s="20"/>
      <c r="G41" s="21"/>
      <c r="H41" s="11"/>
    </row>
    <row r="42" spans="2:8" ht="15" customHeight="1" x14ac:dyDescent="0.25">
      <c r="B42" s="17"/>
      <c r="C42" s="18"/>
      <c r="D42" s="18"/>
      <c r="E42" s="11"/>
      <c r="F42" s="20"/>
      <c r="G42" s="21"/>
      <c r="H42" s="11"/>
    </row>
    <row r="43" spans="2:8" ht="15" customHeight="1" x14ac:dyDescent="0.25">
      <c r="B43" s="17"/>
      <c r="C43" s="18"/>
      <c r="D43" s="11"/>
      <c r="E43" s="11"/>
      <c r="F43" s="20"/>
      <c r="G43" s="21"/>
      <c r="H43" s="11"/>
    </row>
    <row r="44" spans="2:8" ht="15" customHeight="1" x14ac:dyDescent="0.25">
      <c r="B44" s="17"/>
      <c r="C44" s="18"/>
      <c r="D44" s="18"/>
      <c r="E44" s="11"/>
      <c r="F44" s="20"/>
      <c r="G44" s="21"/>
      <c r="H44" s="11"/>
    </row>
    <row r="45" spans="2:8" ht="15" customHeight="1" x14ac:dyDescent="0.25">
      <c r="B45" s="17"/>
      <c r="C45" s="18"/>
      <c r="D45" s="18"/>
      <c r="E45" s="11"/>
      <c r="F45" s="20"/>
      <c r="G45" s="21"/>
      <c r="H45" s="11"/>
    </row>
    <row r="46" spans="2:8" ht="15" customHeight="1" x14ac:dyDescent="0.25">
      <c r="B46" s="17"/>
      <c r="C46" s="18"/>
      <c r="D46" s="11"/>
      <c r="E46" s="11"/>
      <c r="F46" s="20"/>
      <c r="G46" s="21"/>
      <c r="H46" s="11"/>
    </row>
    <row r="47" spans="2:8" ht="15" customHeight="1" x14ac:dyDescent="0.25">
      <c r="B47" s="17"/>
      <c r="C47" s="18"/>
      <c r="D47" s="18"/>
      <c r="E47" s="11"/>
      <c r="F47" s="20"/>
      <c r="G47" s="21"/>
      <c r="H47" s="11"/>
    </row>
    <row r="48" spans="2:8" ht="15" customHeight="1" x14ac:dyDescent="0.25">
      <c r="B48" s="17"/>
      <c r="C48" s="18"/>
      <c r="D48" s="11"/>
      <c r="E48" s="11"/>
      <c r="F48" s="20"/>
      <c r="G48" s="21"/>
      <c r="H48" s="11"/>
    </row>
    <row r="49" spans="2:8" ht="15" customHeight="1" x14ac:dyDescent="0.25">
      <c r="B49" s="17"/>
      <c r="C49" s="18"/>
      <c r="D49" s="11"/>
      <c r="E49" s="11"/>
      <c r="F49" s="20"/>
      <c r="G49" s="21"/>
      <c r="H49" s="11"/>
    </row>
    <row r="50" spans="2:8" ht="15" customHeight="1" x14ac:dyDescent="0.25">
      <c r="B50" s="17"/>
      <c r="C50" s="18"/>
      <c r="D50" s="11"/>
      <c r="E50" s="11"/>
      <c r="F50" s="20"/>
      <c r="G50" s="21"/>
      <c r="H50" s="11"/>
    </row>
    <row r="51" spans="2:8" ht="15" customHeight="1" x14ac:dyDescent="0.25">
      <c r="B51" s="17"/>
      <c r="C51" s="18"/>
      <c r="D51" s="11"/>
      <c r="E51" s="11"/>
      <c r="F51" s="20"/>
      <c r="G51" s="21"/>
      <c r="H51" s="11"/>
    </row>
    <row r="52" spans="2:8" ht="15" customHeight="1" x14ac:dyDescent="0.25">
      <c r="B52" s="17"/>
      <c r="C52" s="18"/>
      <c r="D52" s="11"/>
      <c r="E52" s="11"/>
      <c r="F52" s="20"/>
      <c r="G52" s="21"/>
      <c r="H52" s="11"/>
    </row>
    <row r="53" spans="2:8" ht="15" customHeight="1" x14ac:dyDescent="0.25">
      <c r="B53" s="17"/>
      <c r="C53" s="18"/>
      <c r="D53" s="18"/>
      <c r="E53" s="11"/>
      <c r="F53" s="20"/>
      <c r="G53" s="21"/>
      <c r="H53" s="11"/>
    </row>
    <row r="54" spans="2:8" ht="15" customHeight="1" x14ac:dyDescent="0.25">
      <c r="B54" s="17"/>
      <c r="C54" s="18"/>
      <c r="D54" s="11"/>
      <c r="E54" s="11"/>
      <c r="F54" s="20"/>
      <c r="G54" s="21"/>
      <c r="H54" s="11"/>
    </row>
    <row r="55" spans="2:8" ht="15" customHeight="1" x14ac:dyDescent="0.25">
      <c r="B55" s="17"/>
      <c r="C55" s="18"/>
      <c r="D55" s="11"/>
      <c r="E55" s="11"/>
      <c r="F55" s="20"/>
      <c r="G55" s="21"/>
      <c r="H55" s="11"/>
    </row>
    <row r="56" spans="2:8" ht="15" customHeight="1" x14ac:dyDescent="0.25">
      <c r="B56" s="17"/>
      <c r="C56" s="18"/>
      <c r="D56" s="11"/>
      <c r="E56" s="11"/>
      <c r="F56" s="20"/>
      <c r="G56" s="21"/>
      <c r="H56" s="11"/>
    </row>
    <row r="57" spans="2:8" ht="15" customHeight="1" x14ac:dyDescent="0.25">
      <c r="B57" s="17"/>
      <c r="C57" s="18"/>
      <c r="D57" s="11"/>
      <c r="E57" s="11"/>
      <c r="F57" s="20"/>
      <c r="G57" s="21"/>
      <c r="H57" s="11"/>
    </row>
    <row r="58" spans="2:8" ht="15" customHeight="1" x14ac:dyDescent="0.25">
      <c r="B58" s="17"/>
      <c r="C58" s="18"/>
      <c r="D58" s="11"/>
      <c r="E58" s="11"/>
      <c r="F58" s="20"/>
      <c r="G58" s="21"/>
      <c r="H58" s="11"/>
    </row>
    <row r="59" spans="2:8" ht="15" customHeight="1" x14ac:dyDescent="0.25">
      <c r="B59" s="17"/>
      <c r="C59" s="18"/>
      <c r="D59" s="11"/>
      <c r="E59" s="11"/>
      <c r="F59" s="20"/>
      <c r="G59" s="21"/>
      <c r="H59" s="11"/>
    </row>
    <row r="60" spans="2:8" ht="15" customHeight="1" x14ac:dyDescent="0.25">
      <c r="B60" s="17"/>
      <c r="C60" s="18"/>
      <c r="D60" s="18"/>
      <c r="E60" s="11"/>
      <c r="F60" s="20"/>
      <c r="G60" s="21"/>
      <c r="H60" s="11"/>
    </row>
    <row r="61" spans="2:8" ht="15" customHeight="1" x14ac:dyDescent="0.25">
      <c r="B61" s="17"/>
      <c r="C61" s="18"/>
      <c r="D61" s="11"/>
      <c r="E61" s="11"/>
      <c r="F61" s="20"/>
      <c r="G61" s="21"/>
      <c r="H61" s="11"/>
    </row>
    <row r="62" spans="2:8" ht="15" customHeight="1" x14ac:dyDescent="0.25">
      <c r="B62" s="17"/>
      <c r="C62" s="18"/>
      <c r="D62" s="11"/>
      <c r="E62" s="11"/>
      <c r="F62" s="20"/>
      <c r="G62" s="21"/>
      <c r="H62" s="11"/>
    </row>
    <row r="63" spans="2:8" ht="15" customHeight="1" x14ac:dyDescent="0.25">
      <c r="B63" s="17"/>
      <c r="C63" s="18"/>
      <c r="D63" s="11"/>
      <c r="E63" s="11"/>
      <c r="F63" s="20"/>
      <c r="G63" s="21"/>
      <c r="H63" s="11"/>
    </row>
    <row r="64" spans="2:8" ht="15" customHeight="1" x14ac:dyDescent="0.25">
      <c r="B64" s="17"/>
      <c r="C64" s="18"/>
      <c r="D64" s="11"/>
      <c r="E64" s="11"/>
      <c r="F64" s="19"/>
      <c r="G64" s="16"/>
      <c r="H64" s="11"/>
    </row>
    <row r="65" spans="2:8" ht="15" customHeight="1" x14ac:dyDescent="0.25">
      <c r="B65" s="17"/>
      <c r="C65" s="18"/>
      <c r="D65" s="11"/>
      <c r="E65" s="11"/>
      <c r="F65" s="20"/>
      <c r="G65" s="21"/>
      <c r="H65" s="11"/>
    </row>
    <row r="66" spans="2:8" ht="15" customHeight="1" x14ac:dyDescent="0.25">
      <c r="B66" s="17"/>
      <c r="C66" s="18"/>
      <c r="D66" s="11"/>
      <c r="E66" s="11"/>
      <c r="F66" s="20"/>
      <c r="G66" s="22"/>
      <c r="H66" s="11"/>
    </row>
    <row r="67" spans="2:8" ht="15" customHeight="1" x14ac:dyDescent="0.25">
      <c r="B67" s="17"/>
      <c r="C67" s="18"/>
      <c r="D67" s="18"/>
      <c r="E67" s="11"/>
      <c r="F67" s="20"/>
      <c r="G67" s="22"/>
      <c r="H67" s="11"/>
    </row>
    <row r="68" spans="2:8" ht="15" customHeight="1" x14ac:dyDescent="0.25">
      <c r="B68" s="17"/>
      <c r="C68" s="23"/>
      <c r="D68" s="11"/>
      <c r="E68" s="11"/>
      <c r="F68" s="20"/>
      <c r="G68" s="22"/>
      <c r="H68" s="11"/>
    </row>
    <row r="69" spans="2:8" ht="15" customHeight="1" x14ac:dyDescent="0.25">
      <c r="B69" s="17"/>
      <c r="C69" s="18"/>
      <c r="D69" s="18"/>
      <c r="E69" s="11"/>
      <c r="F69" s="20"/>
      <c r="G69" s="21"/>
      <c r="H69" s="11"/>
    </row>
    <row r="70" spans="2:8" ht="15" customHeight="1" x14ac:dyDescent="0.25">
      <c r="B70" s="17"/>
      <c r="C70" s="18"/>
      <c r="D70" s="11"/>
      <c r="E70" s="11"/>
      <c r="F70" s="24"/>
      <c r="G70" s="22"/>
      <c r="H70" s="11"/>
    </row>
    <row r="71" spans="2:8" ht="15" customHeight="1" x14ac:dyDescent="0.25">
      <c r="B71" s="17"/>
      <c r="C71" s="18"/>
      <c r="D71" s="18"/>
      <c r="E71" s="11"/>
      <c r="F71" s="11"/>
      <c r="G71" s="11"/>
      <c r="H71" s="11"/>
    </row>
    <row r="72" spans="2:8" ht="15" customHeight="1" x14ac:dyDescent="0.25">
      <c r="B72" s="17"/>
      <c r="C72" s="18"/>
      <c r="D72" s="18"/>
      <c r="E72" s="11"/>
      <c r="F72" s="25"/>
      <c r="G72" s="22"/>
      <c r="H72" s="11"/>
    </row>
    <row r="73" spans="2:8" ht="15" customHeight="1" x14ac:dyDescent="0.25">
      <c r="B73" s="17"/>
      <c r="C73" s="18"/>
      <c r="D73" s="11"/>
      <c r="E73" s="11"/>
      <c r="F73" s="24"/>
      <c r="G73" s="22"/>
      <c r="H73" s="11"/>
    </row>
    <row r="74" spans="2:8" ht="15" customHeight="1" x14ac:dyDescent="0.25">
      <c r="B74" s="17"/>
      <c r="C74" s="18"/>
      <c r="D74" s="11"/>
      <c r="E74" s="11"/>
      <c r="F74" s="11"/>
      <c r="G74" s="11"/>
      <c r="H74" s="11"/>
    </row>
    <row r="75" spans="2:8" ht="15" customHeight="1" x14ac:dyDescent="0.25">
      <c r="B75" s="17"/>
      <c r="C75" s="18"/>
      <c r="D75" s="11"/>
      <c r="E75" s="11"/>
      <c r="F75" s="25"/>
      <c r="G75" s="22"/>
      <c r="H75" s="11"/>
    </row>
    <row r="76" spans="2:8" ht="15" customHeight="1" x14ac:dyDescent="0.25">
      <c r="B76" s="17"/>
      <c r="C76" s="18"/>
      <c r="D76" s="11"/>
      <c r="E76" s="11"/>
      <c r="F76" s="24"/>
      <c r="G76" s="22"/>
      <c r="H76" s="11"/>
    </row>
    <row r="77" spans="2:8" ht="15" customHeight="1" x14ac:dyDescent="0.25">
      <c r="B77" s="17"/>
      <c r="C77" s="18"/>
      <c r="D77" s="11"/>
      <c r="E77" s="11"/>
      <c r="F77" s="11"/>
      <c r="G77" s="11"/>
      <c r="H77" s="11"/>
    </row>
    <row r="78" spans="2:8" ht="15" customHeight="1" x14ac:dyDescent="0.25">
      <c r="B78" s="17"/>
      <c r="C78" s="18"/>
      <c r="D78" s="11"/>
      <c r="E78" s="11"/>
      <c r="F78" s="25"/>
      <c r="G78" s="21"/>
      <c r="H78" s="11"/>
    </row>
    <row r="79" spans="2:8" ht="15" customHeight="1" x14ac:dyDescent="0.25">
      <c r="B79" s="17"/>
      <c r="C79" s="18"/>
      <c r="D79" s="18"/>
      <c r="E79" s="11"/>
      <c r="F79" s="24"/>
      <c r="G79" s="21"/>
      <c r="H79" s="11"/>
    </row>
    <row r="80" spans="2:8" ht="15" customHeight="1" x14ac:dyDescent="0.25">
      <c r="B80" s="17"/>
      <c r="C80" s="18"/>
      <c r="D80" s="18"/>
      <c r="E80" s="11"/>
      <c r="F80" s="11"/>
      <c r="G80" s="11"/>
      <c r="H80" s="11"/>
    </row>
    <row r="81" spans="2:8" ht="15" customHeight="1" x14ac:dyDescent="0.25">
      <c r="B81" s="17"/>
      <c r="C81" s="18"/>
      <c r="D81" s="18"/>
      <c r="E81" s="11"/>
      <c r="F81" s="11"/>
      <c r="G81" s="11"/>
      <c r="H81" s="11"/>
    </row>
    <row r="82" spans="2:8" ht="15" customHeight="1" x14ac:dyDescent="0.25">
      <c r="B82" s="17"/>
      <c r="C82" s="18"/>
      <c r="D82" s="11"/>
      <c r="E82" s="11"/>
      <c r="F82" s="11"/>
      <c r="G82" s="11"/>
      <c r="H82" s="11"/>
    </row>
    <row r="83" spans="2:8" ht="15" customHeight="1" x14ac:dyDescent="0.25">
      <c r="B83" s="17"/>
      <c r="C83" s="18"/>
      <c r="D83" s="18"/>
      <c r="E83" s="11"/>
      <c r="F83" s="11"/>
      <c r="G83" s="11"/>
      <c r="H83" s="11"/>
    </row>
    <row r="84" spans="2:8" ht="15" customHeight="1" x14ac:dyDescent="0.25">
      <c r="B84" s="17"/>
      <c r="C84" s="18"/>
      <c r="D84" s="18"/>
      <c r="E84" s="11"/>
      <c r="F84" s="11"/>
      <c r="G84" s="11"/>
      <c r="H84" s="11"/>
    </row>
    <row r="85" spans="2:8" ht="15" customHeight="1" x14ac:dyDescent="0.25">
      <c r="B85" s="17"/>
      <c r="C85" s="18"/>
      <c r="D85" s="18"/>
      <c r="E85" s="11"/>
      <c r="F85" s="11"/>
      <c r="G85" s="11"/>
      <c r="H85" s="11"/>
    </row>
    <row r="86" spans="2:8" ht="15" customHeight="1" x14ac:dyDescent="0.25">
      <c r="B86" s="17"/>
      <c r="C86" s="18"/>
      <c r="D86" s="11"/>
      <c r="E86" s="11"/>
      <c r="F86" s="11"/>
      <c r="G86" s="11"/>
      <c r="H86" s="11"/>
    </row>
    <row r="87" spans="2:8" ht="15" customHeight="1" x14ac:dyDescent="0.25">
      <c r="B87" s="17"/>
      <c r="C87" s="18"/>
      <c r="D87" s="18"/>
      <c r="E87" s="11"/>
      <c r="F87" s="11"/>
      <c r="G87" s="11"/>
      <c r="H87" s="11"/>
    </row>
    <row r="88" spans="2:8" ht="15" customHeight="1" x14ac:dyDescent="0.25">
      <c r="B88" s="17"/>
      <c r="C88" s="18"/>
      <c r="D88" s="11"/>
      <c r="E88" s="11"/>
      <c r="F88" s="11"/>
      <c r="G88" s="11"/>
      <c r="H88" s="11"/>
    </row>
    <row r="89" spans="2:8" ht="15" customHeight="1" x14ac:dyDescent="0.25">
      <c r="B89" s="17"/>
      <c r="C89" s="18"/>
      <c r="D89" s="11"/>
      <c r="E89" s="11"/>
      <c r="F89" s="11"/>
      <c r="G89" s="11"/>
      <c r="H89" s="11"/>
    </row>
    <row r="90" spans="2:8" ht="15" customHeight="1" x14ac:dyDescent="0.25">
      <c r="B90" s="17"/>
      <c r="C90" s="18"/>
      <c r="D90" s="11"/>
      <c r="E90" s="11"/>
      <c r="F90" s="11"/>
      <c r="G90" s="11"/>
      <c r="H90" s="11"/>
    </row>
    <row r="91" spans="2:8" ht="15" customHeight="1" x14ac:dyDescent="0.25">
      <c r="B91" s="17"/>
      <c r="C91" s="18"/>
      <c r="D91" s="18"/>
      <c r="E91" s="11"/>
      <c r="F91" s="11"/>
      <c r="G91" s="11"/>
      <c r="H91" s="11"/>
    </row>
    <row r="92" spans="2:8" ht="15" customHeight="1" x14ac:dyDescent="0.25">
      <c r="B92" s="17"/>
      <c r="C92" s="18"/>
      <c r="D92" s="11"/>
      <c r="E92" s="11"/>
      <c r="F92" s="11"/>
      <c r="G92" s="11"/>
      <c r="H92" s="11"/>
    </row>
    <row r="93" spans="2:8" ht="15" customHeight="1" x14ac:dyDescent="0.25">
      <c r="B93" s="17"/>
      <c r="C93" s="18"/>
      <c r="D93" s="11"/>
      <c r="E93" s="11"/>
      <c r="F93" s="11"/>
      <c r="G93" s="11"/>
      <c r="H93" s="11"/>
    </row>
    <row r="94" spans="2:8" ht="15" customHeight="1" x14ac:dyDescent="0.25">
      <c r="B94" s="17"/>
      <c r="C94" s="18"/>
      <c r="D94" s="18"/>
      <c r="E94" s="11"/>
      <c r="F94" s="11"/>
      <c r="G94" s="11"/>
      <c r="H94" s="11"/>
    </row>
    <row r="95" spans="2:8" ht="15" customHeight="1" x14ac:dyDescent="0.25">
      <c r="B95" s="17"/>
      <c r="C95" s="18"/>
      <c r="D95" s="11"/>
      <c r="E95" s="11"/>
      <c r="F95" s="11"/>
      <c r="G95" s="11"/>
      <c r="H95" s="11"/>
    </row>
    <row r="96" spans="2:8" ht="15" customHeight="1" x14ac:dyDescent="0.25">
      <c r="B96" s="17"/>
      <c r="C96" s="18"/>
      <c r="D96" s="11"/>
      <c r="E96" s="11"/>
      <c r="F96" s="11"/>
      <c r="G96" s="11"/>
      <c r="H96" s="11"/>
    </row>
    <row r="97" spans="2:8" ht="15" customHeight="1" x14ac:dyDescent="0.25">
      <c r="B97" s="17"/>
      <c r="C97" s="18"/>
      <c r="D97" s="18"/>
      <c r="E97" s="11"/>
      <c r="F97" s="11"/>
      <c r="G97" s="11"/>
      <c r="H97" s="11"/>
    </row>
    <row r="98" spans="2:8" x14ac:dyDescent="0.25">
      <c r="B98" s="17"/>
      <c r="C98" s="14"/>
      <c r="D98" s="11"/>
      <c r="E98" s="14"/>
      <c r="F98" s="11"/>
      <c r="G98" s="11"/>
      <c r="H98" s="11"/>
    </row>
    <row r="99" spans="2:8" x14ac:dyDescent="0.25">
      <c r="B99" s="17"/>
      <c r="C99" s="14"/>
      <c r="D99" s="14"/>
      <c r="E99" s="14"/>
      <c r="F99" s="11"/>
      <c r="G99" s="11"/>
      <c r="H99" s="11"/>
    </row>
    <row r="100" spans="2:8" x14ac:dyDescent="0.25">
      <c r="B100" s="17"/>
      <c r="C100" s="14"/>
      <c r="D100" s="14"/>
      <c r="E100" s="14"/>
      <c r="F100" s="11"/>
      <c r="G100" s="11"/>
      <c r="H100" s="11"/>
    </row>
    <row r="101" spans="2:8" x14ac:dyDescent="0.25">
      <c r="B101" s="17"/>
      <c r="C101" s="14"/>
      <c r="D101" s="14"/>
      <c r="E101" s="14"/>
      <c r="F101" s="11"/>
      <c r="G101" s="11"/>
      <c r="H101" s="11"/>
    </row>
    <row r="102" spans="2:8" x14ac:dyDescent="0.25">
      <c r="B102" s="17"/>
      <c r="C102" s="14"/>
      <c r="D102" s="14"/>
      <c r="E102" s="14"/>
      <c r="F102" s="11"/>
      <c r="G102" s="11"/>
      <c r="H102" s="11"/>
    </row>
    <row r="103" spans="2:8" x14ac:dyDescent="0.25">
      <c r="B103" s="17"/>
      <c r="C103" s="14"/>
      <c r="D103" s="14"/>
      <c r="E103" s="14"/>
      <c r="F103" s="11"/>
      <c r="G103" s="11"/>
      <c r="H103" s="11"/>
    </row>
    <row r="104" spans="2:8" x14ac:dyDescent="0.25">
      <c r="B104" s="17"/>
      <c r="C104" s="14"/>
      <c r="D104" s="14"/>
      <c r="E104" s="14"/>
      <c r="F104" s="11"/>
      <c r="G104" s="11"/>
      <c r="H104" s="11"/>
    </row>
    <row r="105" spans="2:8" x14ac:dyDescent="0.25">
      <c r="B105" s="11"/>
      <c r="C105" s="11"/>
      <c r="D105" s="11"/>
      <c r="E105" s="11"/>
      <c r="F105" s="11"/>
      <c r="G105" s="11"/>
      <c r="H105" s="11"/>
    </row>
  </sheetData>
  <mergeCells count="2">
    <mergeCell ref="C1:D1"/>
    <mergeCell ref="G1:H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>
      <selection activeCell="B27" sqref="B27"/>
    </sheetView>
  </sheetViews>
  <sheetFormatPr defaultRowHeight="15" x14ac:dyDescent="0.25"/>
  <cols>
    <col min="2" max="2" width="42.28515625" customWidth="1"/>
  </cols>
  <sheetData>
    <row r="2" spans="2:3" x14ac:dyDescent="0.25">
      <c r="B2" t="s">
        <v>15</v>
      </c>
    </row>
    <row r="3" spans="2:3" x14ac:dyDescent="0.25">
      <c r="B3" s="1" t="s">
        <v>39</v>
      </c>
      <c r="C3" s="26">
        <f>C4+C5+C6+C7+C8+C9+C10</f>
        <v>23416</v>
      </c>
    </row>
    <row r="4" spans="2:3" x14ac:dyDescent="0.25">
      <c r="B4" t="s">
        <v>40</v>
      </c>
      <c r="C4" s="27">
        <v>2025</v>
      </c>
    </row>
    <row r="5" spans="2:3" x14ac:dyDescent="0.25">
      <c r="B5" t="s">
        <v>41</v>
      </c>
      <c r="C5" s="27">
        <v>2500</v>
      </c>
    </row>
    <row r="6" spans="2:3" x14ac:dyDescent="0.25">
      <c r="B6" t="s">
        <v>42</v>
      </c>
      <c r="C6" s="27">
        <v>11571</v>
      </c>
    </row>
    <row r="7" spans="2:3" x14ac:dyDescent="0.25">
      <c r="B7" t="s">
        <v>43</v>
      </c>
      <c r="C7" s="27">
        <v>1500</v>
      </c>
    </row>
    <row r="8" spans="2:3" x14ac:dyDescent="0.25">
      <c r="B8" t="s">
        <v>44</v>
      </c>
      <c r="C8" s="27">
        <v>2800</v>
      </c>
    </row>
    <row r="9" spans="2:3" x14ac:dyDescent="0.25">
      <c r="B9" t="s">
        <v>46</v>
      </c>
      <c r="C9" s="27">
        <v>2700</v>
      </c>
    </row>
    <row r="10" spans="2:3" x14ac:dyDescent="0.25">
      <c r="B10" t="s">
        <v>47</v>
      </c>
      <c r="C10" s="27">
        <v>320</v>
      </c>
    </row>
    <row r="12" spans="2:3" x14ac:dyDescent="0.25">
      <c r="B12" s="1" t="s">
        <v>48</v>
      </c>
      <c r="C12" s="26">
        <f>C13+C14+C15</f>
        <v>2635</v>
      </c>
    </row>
    <row r="13" spans="2:3" x14ac:dyDescent="0.25">
      <c r="B13" t="s">
        <v>49</v>
      </c>
      <c r="C13" s="27">
        <v>1500</v>
      </c>
    </row>
    <row r="14" spans="2:3" x14ac:dyDescent="0.25">
      <c r="B14" t="s">
        <v>51</v>
      </c>
      <c r="C14" s="27">
        <v>807</v>
      </c>
    </row>
    <row r="15" spans="2:3" x14ac:dyDescent="0.25">
      <c r="B15" t="s">
        <v>51</v>
      </c>
      <c r="C15" s="27">
        <v>328</v>
      </c>
    </row>
    <row r="17" spans="2:3" x14ac:dyDescent="0.25">
      <c r="B17" s="1" t="s">
        <v>50</v>
      </c>
      <c r="C17" s="26">
        <f>C18+C19+C20+C21</f>
        <v>24699.130000000005</v>
      </c>
    </row>
    <row r="18" spans="2:3" x14ac:dyDescent="0.25">
      <c r="B18" t="s">
        <v>52</v>
      </c>
      <c r="C18" s="27">
        <v>20000</v>
      </c>
    </row>
    <row r="19" spans="2:3" x14ac:dyDescent="0.25">
      <c r="B19" t="s">
        <v>53</v>
      </c>
      <c r="C19" s="27">
        <v>4332.83</v>
      </c>
    </row>
    <row r="20" spans="2:3" x14ac:dyDescent="0.25">
      <c r="B20" t="s">
        <v>54</v>
      </c>
      <c r="C20" s="27">
        <v>183.15</v>
      </c>
    </row>
    <row r="21" spans="2:3" x14ac:dyDescent="0.25">
      <c r="B21" t="s">
        <v>54</v>
      </c>
      <c r="C21" s="27">
        <v>183.15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2018-2019</vt:lpstr>
      <vt:lpstr>2019год</vt:lpstr>
      <vt:lpstr>Январь</vt:lpstr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2021-02-11T11:53:22Z</dcterms:modified>
</cp:coreProperties>
</file>